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4t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H146" i="1"/>
  <c r="E146" i="1"/>
  <c r="G145" i="1"/>
  <c r="F145" i="1"/>
  <c r="F79" i="1" s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H138" i="1"/>
  <c r="E138" i="1"/>
  <c r="E137" i="1"/>
  <c r="H137" i="1" s="1"/>
  <c r="E136" i="1"/>
  <c r="H136" i="1" s="1"/>
  <c r="E135" i="1"/>
  <c r="H135" i="1" s="1"/>
  <c r="E134" i="1"/>
  <c r="E133" i="1"/>
  <c r="H133" i="1" s="1"/>
  <c r="G132" i="1"/>
  <c r="F132" i="1"/>
  <c r="D132" i="1"/>
  <c r="C132" i="1"/>
  <c r="E131" i="1"/>
  <c r="H131" i="1" s="1"/>
  <c r="E130" i="1"/>
  <c r="E128" i="1" s="1"/>
  <c r="H128" i="1" s="1"/>
  <c r="E129" i="1"/>
  <c r="H129" i="1" s="1"/>
  <c r="G128" i="1"/>
  <c r="F128" i="1"/>
  <c r="D128" i="1"/>
  <c r="C128" i="1"/>
  <c r="E127" i="1"/>
  <c r="H127" i="1" s="1"/>
  <c r="H126" i="1"/>
  <c r="E126" i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H112" i="1"/>
  <c r="E112" i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H106" i="1"/>
  <c r="E106" i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9" i="1"/>
  <c r="H99" i="1" s="1"/>
  <c r="G98" i="1"/>
  <c r="F98" i="1"/>
  <c r="D98" i="1"/>
  <c r="C98" i="1"/>
  <c r="C79" i="1" s="1"/>
  <c r="E97" i="1"/>
  <c r="H97" i="1" s="1"/>
  <c r="E96" i="1"/>
  <c r="H96" i="1" s="1"/>
  <c r="E95" i="1"/>
  <c r="H95" i="1" s="1"/>
  <c r="E94" i="1"/>
  <c r="H94" i="1" s="1"/>
  <c r="E93" i="1"/>
  <c r="H93" i="1" s="1"/>
  <c r="H92" i="1"/>
  <c r="E92" i="1"/>
  <c r="E91" i="1"/>
  <c r="H91" i="1" s="1"/>
  <c r="E90" i="1"/>
  <c r="E88" i="1" s="1"/>
  <c r="H88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H84" i="1"/>
  <c r="E84" i="1"/>
  <c r="E83" i="1"/>
  <c r="H83" i="1" s="1"/>
  <c r="E82" i="1"/>
  <c r="E80" i="1" s="1"/>
  <c r="E81" i="1"/>
  <c r="H81" i="1" s="1"/>
  <c r="G80" i="1"/>
  <c r="F80" i="1"/>
  <c r="D80" i="1"/>
  <c r="C80" i="1"/>
  <c r="G79" i="1"/>
  <c r="H77" i="1"/>
  <c r="E77" i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F4" i="1" s="1"/>
  <c r="F154" i="1" s="1"/>
  <c r="D70" i="1"/>
  <c r="C70" i="1"/>
  <c r="H69" i="1"/>
  <c r="E69" i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H61" i="1"/>
  <c r="E61" i="1"/>
  <c r="E60" i="1"/>
  <c r="H60" i="1" s="1"/>
  <c r="E59" i="1"/>
  <c r="E57" i="1" s="1"/>
  <c r="H57" i="1" s="1"/>
  <c r="E58" i="1"/>
  <c r="H58" i="1" s="1"/>
  <c r="G57" i="1"/>
  <c r="F57" i="1"/>
  <c r="D57" i="1"/>
  <c r="C57" i="1"/>
  <c r="E56" i="1"/>
  <c r="H56" i="1" s="1"/>
  <c r="E55" i="1"/>
  <c r="H55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H45" i="1"/>
  <c r="E45" i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H37" i="1"/>
  <c r="E37" i="1"/>
  <c r="E36" i="1"/>
  <c r="H36" i="1" s="1"/>
  <c r="E35" i="1"/>
  <c r="E33" i="1" s="1"/>
  <c r="H33" i="1" s="1"/>
  <c r="E34" i="1"/>
  <c r="H34" i="1" s="1"/>
  <c r="G33" i="1"/>
  <c r="G4" i="1" s="1"/>
  <c r="G154" i="1" s="1"/>
  <c r="F33" i="1"/>
  <c r="D33" i="1"/>
  <c r="C33" i="1"/>
  <c r="E32" i="1"/>
  <c r="H32" i="1" s="1"/>
  <c r="E31" i="1"/>
  <c r="H31" i="1" s="1"/>
  <c r="E30" i="1"/>
  <c r="H30" i="1" s="1"/>
  <c r="H29" i="1"/>
  <c r="E29" i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C4" i="1" s="1"/>
  <c r="C154" i="1" s="1"/>
  <c r="E22" i="1"/>
  <c r="H22" i="1" s="1"/>
  <c r="H21" i="1"/>
  <c r="E21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5" i="1" s="1"/>
  <c r="E6" i="1"/>
  <c r="H6" i="1" s="1"/>
  <c r="G5" i="1"/>
  <c r="F5" i="1"/>
  <c r="D5" i="1"/>
  <c r="D4" i="1" s="1"/>
  <c r="C5" i="1"/>
  <c r="E5" i="1" l="1"/>
  <c r="E4" i="1" s="1"/>
  <c r="E13" i="1"/>
  <c r="H13" i="1" s="1"/>
  <c r="H4" i="1" s="1"/>
  <c r="H35" i="1"/>
  <c r="E53" i="1"/>
  <c r="H53" i="1" s="1"/>
  <c r="H59" i="1"/>
  <c r="E66" i="1"/>
  <c r="H66" i="1" s="1"/>
  <c r="H82" i="1"/>
  <c r="H80" i="1" s="1"/>
  <c r="H90" i="1"/>
  <c r="H110" i="1"/>
  <c r="H130" i="1"/>
  <c r="E132" i="1"/>
  <c r="H132" i="1" s="1"/>
  <c r="E43" i="1"/>
  <c r="H43" i="1" s="1"/>
  <c r="D79" i="1"/>
  <c r="D154" i="1" s="1"/>
  <c r="E98" i="1"/>
  <c r="H98" i="1" s="1"/>
  <c r="E118" i="1"/>
  <c r="H118" i="1" s="1"/>
  <c r="H134" i="1"/>
  <c r="E141" i="1"/>
  <c r="H141" i="1" s="1"/>
  <c r="E70" i="1"/>
  <c r="H70" i="1" s="1"/>
  <c r="H100" i="1"/>
  <c r="H120" i="1"/>
  <c r="H79" i="1" l="1"/>
  <c r="H154" i="1" s="1"/>
  <c r="E79" i="1"/>
  <c r="E154" i="1" s="1"/>
</calcChain>
</file>

<file path=xl/sharedStrings.xml><?xml version="1.0" encoding="utf-8"?>
<sst xmlns="http://schemas.openxmlformats.org/spreadsheetml/2006/main" count="285" uniqueCount="212">
  <si>
    <t>UNIVERSIDAD TECNOLOGICA DE SAN MIGUEL ALLENDE
Clasificación por Objeto del Gasto (Capítulo y Concepto)
al 31 de Diciembre de 2014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</si>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</sst>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9" fillId="0" borderId="0"/>
    <xf numFmtId="0" fontId="11" fillId="0" borderId="0"/>
    <xf numFmtId="0" fontId="1" fillId="0" borderId="0"/>
    <xf numFmtId="167" fontId="1" fillId="0" borderId="0" applyFont="0" applyFill="0" applyBorder="0" applyAlignment="0" applyProtection="0"/>
    <xf numFmtId="168" fontId="11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3" fillId="3" borderId="0" xfId="4" applyFont="1" applyFill="1" applyBorder="1"/>
    <xf numFmtId="0" fontId="11" fillId="3" borderId="0" xfId="4" applyFont="1" applyFill="1" applyBorder="1" applyAlignment="1">
      <alignment vertical="top"/>
    </xf>
    <xf numFmtId="0" fontId="11" fillId="3" borderId="0" xfId="4" applyFont="1" applyFill="1" applyBorder="1"/>
    <xf numFmtId="167" fontId="11" fillId="3" borderId="0" xfId="5" applyFont="1" applyFill="1" applyBorder="1"/>
    <xf numFmtId="0" fontId="11" fillId="3" borderId="0" xfId="4" applyFont="1" applyFill="1" applyBorder="1" applyAlignment="1">
      <alignment vertical="center"/>
    </xf>
    <xf numFmtId="0" fontId="13" fillId="3" borderId="15" xfId="4" applyFont="1" applyFill="1" applyBorder="1" applyAlignment="1" applyProtection="1">
      <protection locked="0"/>
    </xf>
    <xf numFmtId="0" fontId="13" fillId="3" borderId="0" xfId="4" applyFont="1" applyFill="1" applyBorder="1" applyAlignment="1" applyProtection="1">
      <protection locked="0"/>
    </xf>
    <xf numFmtId="0" fontId="13" fillId="3" borderId="0" xfId="4" applyFont="1" applyFill="1" applyBorder="1" applyAlignment="1"/>
    <xf numFmtId="0" fontId="11" fillId="3" borderId="0" xfId="4" applyFont="1" applyFill="1" applyBorder="1" applyAlignment="1">
      <alignment vertical="top" wrapText="1"/>
    </xf>
    <xf numFmtId="0" fontId="11" fillId="3" borderId="0" xfId="4" applyFont="1" applyFill="1" applyBorder="1" applyAlignment="1" applyProtection="1">
      <alignment horizontal="center" vertical="top" wrapText="1"/>
      <protection locked="0"/>
    </xf>
    <xf numFmtId="0" fontId="13" fillId="0" borderId="0" xfId="4" applyFont="1" applyAlignment="1">
      <alignment horizontal="center"/>
    </xf>
    <xf numFmtId="0" fontId="12" fillId="3" borderId="0" xfId="4" applyFont="1" applyFill="1" applyBorder="1" applyAlignment="1">
      <alignment horizontal="left" vertical="top" wrapText="1"/>
    </xf>
    <xf numFmtId="0" fontId="11" fillId="3" borderId="15" xfId="4" applyFont="1" applyFill="1" applyBorder="1" applyAlignment="1" applyProtection="1">
      <alignment horizontal="center" vertical="top"/>
      <protection locked="0"/>
    </xf>
    <xf numFmtId="0" fontId="13" fillId="3" borderId="14" xfId="4" applyFont="1" applyFill="1" applyBorder="1" applyAlignment="1" applyProtection="1">
      <alignment horizontal="center"/>
      <protection locked="0"/>
    </xf>
    <xf numFmtId="0" fontId="13" fillId="0" borderId="14" xfId="4" applyFont="1" applyBorder="1" applyAlignment="1">
      <alignment horizontal="center"/>
    </xf>
    <xf numFmtId="0" fontId="13" fillId="0" borderId="0" xfId="4" applyFont="1" applyBorder="1" applyAlignment="1">
      <alignment horizontal="center"/>
    </xf>
  </cellXfs>
  <cellStyles count="7">
    <cellStyle name="=C:\WINNT\SYSTEM32\COMMAND.COM" xfId="6"/>
    <cellStyle name="Millares 2" xfId="5"/>
    <cellStyle name="Normal" xfId="0" builtinId="0"/>
    <cellStyle name="Normal 2" xfId="2"/>
    <cellStyle name="Normal 2 2" xfId="3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showGridLines="0" tabSelected="1" view="pageBreakPreview" zoomScale="60" zoomScaleNormal="100" workbookViewId="0">
      <selection activeCell="F137" sqref="F137"/>
    </sheetView>
  </sheetViews>
  <sheetFormatPr baseColWidth="10" defaultRowHeight="12.75"/>
  <cols>
    <col min="1" max="1" width="4.140625" style="4" customWidth="1"/>
    <col min="2" max="2" width="77.85546875" style="4" customWidth="1"/>
    <col min="3" max="4" width="14.42578125" style="4" customWidth="1"/>
    <col min="5" max="5" width="19.42578125" style="4" customWidth="1"/>
    <col min="6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17189410.280000001</v>
      </c>
      <c r="D4" s="15">
        <f t="shared" ref="D4:H4" si="0">D5+D13+D23+D33+D43+D53+D57+D66+D70</f>
        <v>3118989.6799999997</v>
      </c>
      <c r="E4" s="15">
        <f t="shared" si="0"/>
        <v>20308399.959999997</v>
      </c>
      <c r="F4" s="15">
        <f t="shared" si="0"/>
        <v>14389218.939999999</v>
      </c>
      <c r="G4" s="15">
        <f t="shared" si="0"/>
        <v>14252988.09</v>
      </c>
      <c r="H4" s="15">
        <f t="shared" si="0"/>
        <v>5919181.0199999986</v>
      </c>
    </row>
    <row r="5" spans="1:8">
      <c r="A5" s="16" t="s">
        <v>10</v>
      </c>
      <c r="B5" s="17"/>
      <c r="C5" s="18">
        <f>SUM(C6:C12)</f>
        <v>10884283.02</v>
      </c>
      <c r="D5" s="18">
        <f t="shared" ref="D5:H5" si="1">SUM(D6:D12)</f>
        <v>1275775.75</v>
      </c>
      <c r="E5" s="18">
        <f t="shared" si="1"/>
        <v>12160058.77</v>
      </c>
      <c r="F5" s="18">
        <f t="shared" si="1"/>
        <v>9829286.6999999993</v>
      </c>
      <c r="G5" s="18">
        <f t="shared" si="1"/>
        <v>9829286.6999999993</v>
      </c>
      <c r="H5" s="18">
        <f t="shared" si="1"/>
        <v>2330772.0699999994</v>
      </c>
    </row>
    <row r="6" spans="1:8">
      <c r="A6" s="19" t="s">
        <v>11</v>
      </c>
      <c r="B6" s="20" t="s">
        <v>12</v>
      </c>
      <c r="C6" s="21">
        <v>3031597.32</v>
      </c>
      <c r="D6" s="21">
        <v>332739.84000000003</v>
      </c>
      <c r="E6" s="21">
        <f>C6+D6</f>
        <v>3364337.1599999997</v>
      </c>
      <c r="F6" s="21">
        <v>2718401.72</v>
      </c>
      <c r="G6" s="21">
        <v>2718401.72</v>
      </c>
      <c r="H6" s="21">
        <f>E6-F6</f>
        <v>645935.43999999948</v>
      </c>
    </row>
    <row r="7" spans="1:8">
      <c r="A7" s="19" t="s">
        <v>13</v>
      </c>
      <c r="B7" s="20" t="s">
        <v>14</v>
      </c>
      <c r="C7" s="21">
        <v>1751174.46</v>
      </c>
      <c r="D7" s="21">
        <v>175549.51</v>
      </c>
      <c r="E7" s="21">
        <f t="shared" ref="E7:E12" si="2">C7+D7</f>
        <v>1926723.97</v>
      </c>
      <c r="F7" s="21">
        <v>1891397.78</v>
      </c>
      <c r="G7" s="21">
        <v>1891397.78</v>
      </c>
      <c r="H7" s="21">
        <f t="shared" ref="H7:H70" si="3">E7-F7</f>
        <v>35326.189999999944</v>
      </c>
    </row>
    <row r="8" spans="1:8">
      <c r="A8" s="19" t="s">
        <v>15</v>
      </c>
      <c r="B8" s="20" t="s">
        <v>16</v>
      </c>
      <c r="C8" s="21">
        <v>1219309.8</v>
      </c>
      <c r="D8" s="21">
        <v>244773.23</v>
      </c>
      <c r="E8" s="21">
        <f t="shared" si="2"/>
        <v>1464083.03</v>
      </c>
      <c r="F8" s="21">
        <v>1244969.5</v>
      </c>
      <c r="G8" s="21">
        <v>1244969.5</v>
      </c>
      <c r="H8" s="21">
        <f t="shared" si="3"/>
        <v>219113.53000000003</v>
      </c>
    </row>
    <row r="9" spans="1:8">
      <c r="A9" s="19" t="s">
        <v>17</v>
      </c>
      <c r="B9" s="20" t="s">
        <v>18</v>
      </c>
      <c r="C9" s="21">
        <v>1414959.6</v>
      </c>
      <c r="D9" s="21">
        <v>180350.76</v>
      </c>
      <c r="E9" s="21">
        <f t="shared" si="2"/>
        <v>1595310.36</v>
      </c>
      <c r="F9" s="21">
        <v>1065922.3700000001</v>
      </c>
      <c r="G9" s="21">
        <v>1065922.3700000001</v>
      </c>
      <c r="H9" s="21">
        <f t="shared" si="3"/>
        <v>529387.99</v>
      </c>
    </row>
    <row r="10" spans="1:8">
      <c r="A10" s="19" t="s">
        <v>19</v>
      </c>
      <c r="B10" s="20" t="s">
        <v>20</v>
      </c>
      <c r="C10" s="21">
        <v>3467241.84</v>
      </c>
      <c r="D10" s="21">
        <v>342362.41</v>
      </c>
      <c r="E10" s="21">
        <f t="shared" si="2"/>
        <v>3809604.25</v>
      </c>
      <c r="F10" s="21">
        <v>2908595.33</v>
      </c>
      <c r="G10" s="21">
        <v>2908595.33</v>
      </c>
      <c r="H10" s="21">
        <f t="shared" si="3"/>
        <v>901008.91999999993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961944</v>
      </c>
      <c r="D13" s="18">
        <f t="shared" ref="D13:G13" si="4">SUM(D14:D22)</f>
        <v>2215152.77</v>
      </c>
      <c r="E13" s="18">
        <f t="shared" si="4"/>
        <v>3177096.77</v>
      </c>
      <c r="F13" s="18">
        <f t="shared" si="4"/>
        <v>1636550.67</v>
      </c>
      <c r="G13" s="18">
        <f t="shared" si="4"/>
        <v>1617653.54</v>
      </c>
      <c r="H13" s="18">
        <f t="shared" si="3"/>
        <v>1540546.1</v>
      </c>
    </row>
    <row r="14" spans="1:8">
      <c r="A14" s="19" t="s">
        <v>26</v>
      </c>
      <c r="B14" s="20" t="s">
        <v>27</v>
      </c>
      <c r="C14" s="21">
        <v>407595</v>
      </c>
      <c r="D14" s="21">
        <v>286194.77</v>
      </c>
      <c r="E14" s="21">
        <f t="shared" ref="E14:E22" si="5">C14+D14</f>
        <v>693789.77</v>
      </c>
      <c r="F14" s="21">
        <v>402159.83</v>
      </c>
      <c r="G14" s="21">
        <v>402159.83</v>
      </c>
      <c r="H14" s="21">
        <f t="shared" si="3"/>
        <v>291629.94</v>
      </c>
    </row>
    <row r="15" spans="1:8">
      <c r="A15" s="19" t="s">
        <v>28</v>
      </c>
      <c r="B15" s="20" t="s">
        <v>29</v>
      </c>
      <c r="C15" s="21">
        <v>22000</v>
      </c>
      <c r="D15" s="21">
        <v>198743.9</v>
      </c>
      <c r="E15" s="21">
        <f t="shared" si="5"/>
        <v>220743.9</v>
      </c>
      <c r="F15" s="21">
        <v>38023.17</v>
      </c>
      <c r="G15" s="21">
        <v>38023.17</v>
      </c>
      <c r="H15" s="21">
        <f t="shared" si="3"/>
        <v>182720.72999999998</v>
      </c>
    </row>
    <row r="16" spans="1:8">
      <c r="A16" s="19" t="s">
        <v>30</v>
      </c>
      <c r="B16" s="20" t="s">
        <v>31</v>
      </c>
      <c r="C16" s="21">
        <v>0</v>
      </c>
      <c r="D16" s="21">
        <v>1597507.87</v>
      </c>
      <c r="E16" s="21">
        <f t="shared" si="5"/>
        <v>1597507.87</v>
      </c>
      <c r="F16" s="21">
        <v>790091.29</v>
      </c>
      <c r="G16" s="21">
        <v>790091.29</v>
      </c>
      <c r="H16" s="21">
        <f t="shared" si="3"/>
        <v>807416.58000000007</v>
      </c>
    </row>
    <row r="17" spans="1:8">
      <c r="A17" s="19" t="s">
        <v>32</v>
      </c>
      <c r="B17" s="20" t="s">
        <v>33</v>
      </c>
      <c r="C17" s="21">
        <v>89000</v>
      </c>
      <c r="D17" s="21">
        <v>102503.26</v>
      </c>
      <c r="E17" s="21">
        <f t="shared" si="5"/>
        <v>191503.26</v>
      </c>
      <c r="F17" s="21">
        <v>118153.17</v>
      </c>
      <c r="G17" s="21">
        <v>101390.99</v>
      </c>
      <c r="H17" s="21">
        <f t="shared" si="3"/>
        <v>73350.090000000011</v>
      </c>
    </row>
    <row r="18" spans="1:8">
      <c r="A18" s="19" t="s">
        <v>34</v>
      </c>
      <c r="B18" s="20" t="s">
        <v>35</v>
      </c>
      <c r="C18" s="21">
        <v>69000</v>
      </c>
      <c r="D18" s="21">
        <v>-6895</v>
      </c>
      <c r="E18" s="21">
        <f t="shared" si="5"/>
        <v>62105</v>
      </c>
      <c r="F18" s="21">
        <v>18706.740000000002</v>
      </c>
      <c r="G18" s="21">
        <v>18706.740000000002</v>
      </c>
      <c r="H18" s="21">
        <f t="shared" si="3"/>
        <v>43398.259999999995</v>
      </c>
    </row>
    <row r="19" spans="1:8">
      <c r="A19" s="19" t="s">
        <v>36</v>
      </c>
      <c r="B19" s="20" t="s">
        <v>37</v>
      </c>
      <c r="C19" s="21">
        <v>235349</v>
      </c>
      <c r="D19" s="21">
        <v>10000</v>
      </c>
      <c r="E19" s="21">
        <f t="shared" si="5"/>
        <v>245349</v>
      </c>
      <c r="F19" s="21">
        <v>225869.66</v>
      </c>
      <c r="G19" s="21">
        <v>225498.71</v>
      </c>
      <c r="H19" s="21">
        <f t="shared" si="3"/>
        <v>19479.339999999997</v>
      </c>
    </row>
    <row r="20" spans="1:8">
      <c r="A20" s="19" t="s">
        <v>38</v>
      </c>
      <c r="B20" s="20" t="s">
        <v>39</v>
      </c>
      <c r="C20" s="21">
        <v>21000</v>
      </c>
      <c r="D20" s="21">
        <v>26821.97</v>
      </c>
      <c r="E20" s="21">
        <f t="shared" si="5"/>
        <v>47821.97</v>
      </c>
      <c r="F20" s="21">
        <v>11552.74</v>
      </c>
      <c r="G20" s="21">
        <v>11552.74</v>
      </c>
      <c r="H20" s="21">
        <f t="shared" si="3"/>
        <v>36269.230000000003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118000</v>
      </c>
      <c r="D22" s="21">
        <v>276</v>
      </c>
      <c r="E22" s="21">
        <f t="shared" si="5"/>
        <v>118276</v>
      </c>
      <c r="F22" s="21">
        <v>31994.07</v>
      </c>
      <c r="G22" s="21">
        <v>30230.07</v>
      </c>
      <c r="H22" s="21">
        <f t="shared" si="3"/>
        <v>86281.93</v>
      </c>
    </row>
    <row r="23" spans="1:8">
      <c r="A23" s="16" t="s">
        <v>44</v>
      </c>
      <c r="B23" s="17"/>
      <c r="C23" s="18">
        <f>SUM(C24:C32)</f>
        <v>2210138.96</v>
      </c>
      <c r="D23" s="18">
        <f t="shared" ref="D23:G23" si="6">SUM(D24:D32)</f>
        <v>1761922.74</v>
      </c>
      <c r="E23" s="18">
        <f t="shared" si="6"/>
        <v>3972061.7</v>
      </c>
      <c r="F23" s="18">
        <f t="shared" si="6"/>
        <v>2683498.75</v>
      </c>
      <c r="G23" s="18">
        <f t="shared" si="6"/>
        <v>2566165.0300000003</v>
      </c>
      <c r="H23" s="18">
        <f t="shared" si="3"/>
        <v>1288562.9500000002</v>
      </c>
    </row>
    <row r="24" spans="1:8">
      <c r="A24" s="19" t="s">
        <v>45</v>
      </c>
      <c r="B24" s="20" t="s">
        <v>46</v>
      </c>
      <c r="C24" s="21">
        <v>603405</v>
      </c>
      <c r="D24" s="21">
        <v>109834.31</v>
      </c>
      <c r="E24" s="21">
        <f t="shared" ref="E24:E32" si="7">C24+D24</f>
        <v>713239.31</v>
      </c>
      <c r="F24" s="21">
        <v>475426.97</v>
      </c>
      <c r="G24" s="21">
        <v>472191.98</v>
      </c>
      <c r="H24" s="21">
        <f t="shared" si="3"/>
        <v>237812.34000000008</v>
      </c>
    </row>
    <row r="25" spans="1:8">
      <c r="A25" s="19" t="s">
        <v>47</v>
      </c>
      <c r="B25" s="20" t="s">
        <v>48</v>
      </c>
      <c r="C25" s="21">
        <v>0</v>
      </c>
      <c r="D25" s="21">
        <v>198069.08</v>
      </c>
      <c r="E25" s="21">
        <f t="shared" si="7"/>
        <v>198069.08</v>
      </c>
      <c r="F25" s="21">
        <v>115222.64</v>
      </c>
      <c r="G25" s="21">
        <v>115222.64</v>
      </c>
      <c r="H25" s="21">
        <f t="shared" si="3"/>
        <v>82846.439999999988</v>
      </c>
    </row>
    <row r="26" spans="1:8">
      <c r="A26" s="19" t="s">
        <v>49</v>
      </c>
      <c r="B26" s="20" t="s">
        <v>50</v>
      </c>
      <c r="C26" s="21">
        <v>779991.39</v>
      </c>
      <c r="D26" s="21">
        <v>501929.87</v>
      </c>
      <c r="E26" s="21">
        <f t="shared" si="7"/>
        <v>1281921.26</v>
      </c>
      <c r="F26" s="21">
        <v>1043621.27</v>
      </c>
      <c r="G26" s="21">
        <v>1012044.54</v>
      </c>
      <c r="H26" s="21">
        <f t="shared" si="3"/>
        <v>238299.99</v>
      </c>
    </row>
    <row r="27" spans="1:8">
      <c r="A27" s="19" t="s">
        <v>51</v>
      </c>
      <c r="B27" s="20" t="s">
        <v>52</v>
      </c>
      <c r="C27" s="21">
        <v>8940</v>
      </c>
      <c r="D27" s="21">
        <v>162266.82</v>
      </c>
      <c r="E27" s="21">
        <f t="shared" si="7"/>
        <v>171206.82</v>
      </c>
      <c r="F27" s="21">
        <v>35921.919999999998</v>
      </c>
      <c r="G27" s="21">
        <v>35921.919999999998</v>
      </c>
      <c r="H27" s="21">
        <f t="shared" si="3"/>
        <v>135284.90000000002</v>
      </c>
    </row>
    <row r="28" spans="1:8">
      <c r="A28" s="19" t="s">
        <v>53</v>
      </c>
      <c r="B28" s="20" t="s">
        <v>54</v>
      </c>
      <c r="C28" s="21">
        <v>386385</v>
      </c>
      <c r="D28" s="21">
        <v>0</v>
      </c>
      <c r="E28" s="21">
        <f t="shared" si="7"/>
        <v>386385</v>
      </c>
      <c r="F28" s="21">
        <v>370414.29</v>
      </c>
      <c r="G28" s="21">
        <v>366592.29</v>
      </c>
      <c r="H28" s="21">
        <f t="shared" si="3"/>
        <v>15970.710000000021</v>
      </c>
    </row>
    <row r="29" spans="1:8">
      <c r="A29" s="19" t="s">
        <v>55</v>
      </c>
      <c r="B29" s="20" t="s">
        <v>56</v>
      </c>
      <c r="C29" s="21">
        <v>51000</v>
      </c>
      <c r="D29" s="21">
        <v>0</v>
      </c>
      <c r="E29" s="21">
        <f t="shared" si="7"/>
        <v>51000</v>
      </c>
      <c r="F29" s="21">
        <v>48179.95</v>
      </c>
      <c r="G29" s="21">
        <v>48179.95</v>
      </c>
      <c r="H29" s="21">
        <f t="shared" si="3"/>
        <v>2820.0500000000029</v>
      </c>
    </row>
    <row r="30" spans="1:8">
      <c r="A30" s="19" t="s">
        <v>57</v>
      </c>
      <c r="B30" s="20" t="s">
        <v>58</v>
      </c>
      <c r="C30" s="21">
        <v>115850</v>
      </c>
      <c r="D30" s="21">
        <v>81657.929999999993</v>
      </c>
      <c r="E30" s="21">
        <f t="shared" si="7"/>
        <v>197507.93</v>
      </c>
      <c r="F30" s="21">
        <v>51335.03</v>
      </c>
      <c r="G30" s="21">
        <v>51335.03</v>
      </c>
      <c r="H30" s="21">
        <f t="shared" si="3"/>
        <v>146172.9</v>
      </c>
    </row>
    <row r="31" spans="1:8">
      <c r="A31" s="19" t="s">
        <v>59</v>
      </c>
      <c r="B31" s="20" t="s">
        <v>60</v>
      </c>
      <c r="C31" s="21">
        <v>78000</v>
      </c>
      <c r="D31" s="21">
        <v>473922.01</v>
      </c>
      <c r="E31" s="21">
        <f t="shared" si="7"/>
        <v>551922.01</v>
      </c>
      <c r="F31" s="21">
        <v>214982.51</v>
      </c>
      <c r="G31" s="21">
        <v>214282.51</v>
      </c>
      <c r="H31" s="21">
        <f t="shared" si="3"/>
        <v>336939.5</v>
      </c>
    </row>
    <row r="32" spans="1:8">
      <c r="A32" s="19" t="s">
        <v>61</v>
      </c>
      <c r="B32" s="20" t="s">
        <v>62</v>
      </c>
      <c r="C32" s="21">
        <v>186567.57</v>
      </c>
      <c r="D32" s="21">
        <v>234242.72</v>
      </c>
      <c r="E32" s="21">
        <f t="shared" si="7"/>
        <v>420810.29000000004</v>
      </c>
      <c r="F32" s="21">
        <v>328394.17</v>
      </c>
      <c r="G32" s="21">
        <v>250394.17</v>
      </c>
      <c r="H32" s="21">
        <f t="shared" si="3"/>
        <v>92416.120000000054</v>
      </c>
    </row>
    <row r="33" spans="1:8">
      <c r="A33" s="16" t="s">
        <v>63</v>
      </c>
      <c r="B33" s="17"/>
      <c r="C33" s="18">
        <f>SUM(C34:C42)</f>
        <v>0</v>
      </c>
      <c r="D33" s="18">
        <f t="shared" ref="D33:G33" si="8">SUM(D34:D42)</f>
        <v>400746.04</v>
      </c>
      <c r="E33" s="18">
        <f t="shared" si="8"/>
        <v>400746.04</v>
      </c>
      <c r="F33" s="18">
        <f t="shared" si="8"/>
        <v>239882.82</v>
      </c>
      <c r="G33" s="18">
        <f t="shared" si="8"/>
        <v>239882.82</v>
      </c>
      <c r="H33" s="18">
        <f t="shared" si="3"/>
        <v>160863.21999999997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0</v>
      </c>
      <c r="D37" s="21">
        <v>400746.04</v>
      </c>
      <c r="E37" s="21">
        <f t="shared" si="9"/>
        <v>400746.04</v>
      </c>
      <c r="F37" s="21">
        <v>239882.82</v>
      </c>
      <c r="G37" s="21">
        <v>239882.82</v>
      </c>
      <c r="H37" s="21">
        <f t="shared" si="3"/>
        <v>160863.21999999997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0</v>
      </c>
      <c r="D43" s="18">
        <f t="shared" ref="D43:G43" si="10">SUM(D44:D52)</f>
        <v>598436.68000000005</v>
      </c>
      <c r="E43" s="18">
        <f t="shared" si="10"/>
        <v>598436.68000000005</v>
      </c>
      <c r="F43" s="18">
        <f t="shared" si="10"/>
        <v>0</v>
      </c>
      <c r="G43" s="18">
        <f t="shared" si="10"/>
        <v>0</v>
      </c>
      <c r="H43" s="18">
        <f t="shared" si="3"/>
        <v>598436.68000000005</v>
      </c>
    </row>
    <row r="44" spans="1:8">
      <c r="A44" s="19" t="s">
        <v>81</v>
      </c>
      <c r="B44" s="20" t="s">
        <v>82</v>
      </c>
      <c r="C44" s="21"/>
      <c r="D44" s="21"/>
      <c r="E44" s="21">
        <f t="shared" ref="E44:E52" si="11">C44+D44</f>
        <v>0</v>
      </c>
      <c r="F44" s="21"/>
      <c r="G44" s="21"/>
      <c r="H44" s="21">
        <f t="shared" si="3"/>
        <v>0</v>
      </c>
    </row>
    <row r="45" spans="1:8">
      <c r="A45" s="19" t="s">
        <v>83</v>
      </c>
      <c r="B45" s="20" t="s">
        <v>84</v>
      </c>
      <c r="C45" s="21"/>
      <c r="D45" s="21"/>
      <c r="E45" s="21">
        <f t="shared" si="11"/>
        <v>0</v>
      </c>
      <c r="F45" s="21"/>
      <c r="G45" s="21"/>
      <c r="H45" s="21">
        <f t="shared" si="3"/>
        <v>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>
        <v>0</v>
      </c>
      <c r="D47" s="21">
        <v>592076.68000000005</v>
      </c>
      <c r="E47" s="21">
        <f t="shared" si="11"/>
        <v>592076.68000000005</v>
      </c>
      <c r="F47" s="21">
        <v>0</v>
      </c>
      <c r="G47" s="21">
        <v>0</v>
      </c>
      <c r="H47" s="21">
        <f t="shared" si="3"/>
        <v>592076.68000000005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0</v>
      </c>
      <c r="D49" s="21">
        <v>6360</v>
      </c>
      <c r="E49" s="21">
        <f t="shared" si="11"/>
        <v>6360</v>
      </c>
      <c r="F49" s="21">
        <v>0</v>
      </c>
      <c r="G49" s="21">
        <v>0</v>
      </c>
      <c r="H49" s="21">
        <f t="shared" si="3"/>
        <v>6360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3133044.3</v>
      </c>
      <c r="D57" s="18">
        <f t="shared" ref="D57:G57" si="14">SUM(D58:D65)</f>
        <v>-3133044.3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3133044.3</v>
      </c>
      <c r="D65" s="21">
        <v>-3133044.3</v>
      </c>
      <c r="E65" s="21">
        <f t="shared" si="15"/>
        <v>0</v>
      </c>
      <c r="F65" s="21">
        <v>0</v>
      </c>
      <c r="G65" s="21">
        <v>0</v>
      </c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14056366.000000002</v>
      </c>
      <c r="D79" s="25">
        <f t="shared" ref="D79:H79" si="21">D80+D88+D98+D108+D118+D128+D132+D141+D145</f>
        <v>1363191.98</v>
      </c>
      <c r="E79" s="25">
        <f t="shared" si="21"/>
        <v>15419557.979999999</v>
      </c>
      <c r="F79" s="25">
        <f t="shared" si="21"/>
        <v>9319696.5300000012</v>
      </c>
      <c r="G79" s="25">
        <f t="shared" si="21"/>
        <v>9172340.0199999996</v>
      </c>
      <c r="H79" s="25">
        <f t="shared" si="21"/>
        <v>6099861.4499999993</v>
      </c>
    </row>
    <row r="80" spans="1:8">
      <c r="A80" s="28" t="s">
        <v>10</v>
      </c>
      <c r="B80" s="29"/>
      <c r="C80" s="25">
        <f>SUM(C81:C87)</f>
        <v>10884283.030000001</v>
      </c>
      <c r="D80" s="25">
        <f t="shared" ref="D80:H80" si="22">SUM(D81:D87)</f>
        <v>1345372.4</v>
      </c>
      <c r="E80" s="25">
        <f t="shared" si="22"/>
        <v>12229655.43</v>
      </c>
      <c r="F80" s="25">
        <f t="shared" si="22"/>
        <v>7451228.3600000003</v>
      </c>
      <c r="G80" s="25">
        <f t="shared" si="22"/>
        <v>7451228.3600000003</v>
      </c>
      <c r="H80" s="25">
        <f t="shared" si="22"/>
        <v>4778427.0699999994</v>
      </c>
    </row>
    <row r="81" spans="1:8">
      <c r="A81" s="19" t="s">
        <v>145</v>
      </c>
      <c r="B81" s="30" t="s">
        <v>12</v>
      </c>
      <c r="C81" s="31">
        <v>3031597.3</v>
      </c>
      <c r="D81" s="31">
        <v>376082.77</v>
      </c>
      <c r="E81" s="21">
        <f t="shared" ref="E81:E87" si="23">C81+D81</f>
        <v>3407680.07</v>
      </c>
      <c r="F81" s="31">
        <v>1999122.31</v>
      </c>
      <c r="G81" s="31">
        <v>1999122.31</v>
      </c>
      <c r="H81" s="31">
        <f t="shared" ref="H81:H144" si="24">E81-F81</f>
        <v>1408557.7599999998</v>
      </c>
    </row>
    <row r="82" spans="1:8">
      <c r="A82" s="19" t="s">
        <v>146</v>
      </c>
      <c r="B82" s="30" t="s">
        <v>14</v>
      </c>
      <c r="C82" s="31">
        <v>1751174.46</v>
      </c>
      <c r="D82" s="31">
        <v>86206.92</v>
      </c>
      <c r="E82" s="21">
        <f t="shared" si="23"/>
        <v>1837381.38</v>
      </c>
      <c r="F82" s="31">
        <v>1578978.92</v>
      </c>
      <c r="G82" s="31">
        <v>1578978.92</v>
      </c>
      <c r="H82" s="31">
        <f t="shared" si="24"/>
        <v>258402.45999999996</v>
      </c>
    </row>
    <row r="83" spans="1:8">
      <c r="A83" s="19" t="s">
        <v>147</v>
      </c>
      <c r="B83" s="30" t="s">
        <v>16</v>
      </c>
      <c r="C83" s="31">
        <v>1249309.81</v>
      </c>
      <c r="D83" s="31">
        <v>358823.17</v>
      </c>
      <c r="E83" s="21">
        <f t="shared" si="23"/>
        <v>1608132.98</v>
      </c>
      <c r="F83" s="31">
        <v>1230919.25</v>
      </c>
      <c r="G83" s="31">
        <v>1230919.25</v>
      </c>
      <c r="H83" s="31">
        <f t="shared" si="24"/>
        <v>377213.73</v>
      </c>
    </row>
    <row r="84" spans="1:8">
      <c r="A84" s="19" t="s">
        <v>148</v>
      </c>
      <c r="B84" s="30" t="s">
        <v>18</v>
      </c>
      <c r="C84" s="31">
        <v>1414959.58</v>
      </c>
      <c r="D84" s="31">
        <v>123808.95</v>
      </c>
      <c r="E84" s="21">
        <f t="shared" si="23"/>
        <v>1538768.53</v>
      </c>
      <c r="F84" s="31">
        <v>671171.91</v>
      </c>
      <c r="G84" s="31">
        <v>671171.91</v>
      </c>
      <c r="H84" s="31">
        <f t="shared" si="24"/>
        <v>867596.62</v>
      </c>
    </row>
    <row r="85" spans="1:8">
      <c r="A85" s="19" t="s">
        <v>149</v>
      </c>
      <c r="B85" s="30" t="s">
        <v>20</v>
      </c>
      <c r="C85" s="31">
        <v>3437241.88</v>
      </c>
      <c r="D85" s="31">
        <v>400450.59</v>
      </c>
      <c r="E85" s="21">
        <f t="shared" si="23"/>
        <v>3837692.4699999997</v>
      </c>
      <c r="F85" s="31">
        <v>1971035.97</v>
      </c>
      <c r="G85" s="31">
        <v>1971035.97</v>
      </c>
      <c r="H85" s="31">
        <f t="shared" si="24"/>
        <v>1866656.4999999998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961944</v>
      </c>
      <c r="D88" s="25">
        <f t="shared" ref="D88:G88" si="25">SUM(D89:D97)</f>
        <v>-344516.06</v>
      </c>
      <c r="E88" s="25">
        <f t="shared" si="25"/>
        <v>617427.93999999994</v>
      </c>
      <c r="F88" s="25">
        <f t="shared" si="25"/>
        <v>314487.08</v>
      </c>
      <c r="G88" s="25">
        <f t="shared" si="25"/>
        <v>264472.58</v>
      </c>
      <c r="H88" s="25">
        <f t="shared" si="24"/>
        <v>302940.85999999993</v>
      </c>
    </row>
    <row r="89" spans="1:8">
      <c r="A89" s="19" t="s">
        <v>152</v>
      </c>
      <c r="B89" s="30" t="s">
        <v>27</v>
      </c>
      <c r="C89" s="31">
        <v>160000</v>
      </c>
      <c r="D89" s="31">
        <v>-45000</v>
      </c>
      <c r="E89" s="21">
        <f t="shared" ref="E89:E97" si="26">C89+D89</f>
        <v>115000</v>
      </c>
      <c r="F89" s="31">
        <v>55257.62</v>
      </c>
      <c r="G89" s="31">
        <v>55257.62</v>
      </c>
      <c r="H89" s="31">
        <f t="shared" si="24"/>
        <v>59742.38</v>
      </c>
    </row>
    <row r="90" spans="1:8">
      <c r="A90" s="19" t="s">
        <v>153</v>
      </c>
      <c r="B90" s="30" t="s">
        <v>29</v>
      </c>
      <c r="C90" s="31">
        <v>21000</v>
      </c>
      <c r="D90" s="31">
        <v>6000</v>
      </c>
      <c r="E90" s="21">
        <f t="shared" si="26"/>
        <v>27000</v>
      </c>
      <c r="F90" s="31">
        <v>21422.95</v>
      </c>
      <c r="G90" s="31">
        <v>20742.259999999998</v>
      </c>
      <c r="H90" s="31">
        <f t="shared" si="24"/>
        <v>5577.0499999999993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399500</v>
      </c>
      <c r="D92" s="31">
        <v>-167000</v>
      </c>
      <c r="E92" s="21">
        <f t="shared" si="26"/>
        <v>232500</v>
      </c>
      <c r="F92" s="31">
        <v>160212.29</v>
      </c>
      <c r="G92" s="31">
        <v>140908.79999999999</v>
      </c>
      <c r="H92" s="31">
        <f t="shared" si="24"/>
        <v>72287.709999999992</v>
      </c>
    </row>
    <row r="93" spans="1:8">
      <c r="A93" s="19" t="s">
        <v>156</v>
      </c>
      <c r="B93" s="30" t="s">
        <v>35</v>
      </c>
      <c r="C93" s="31">
        <v>181444</v>
      </c>
      <c r="D93" s="31">
        <v>-112900</v>
      </c>
      <c r="E93" s="21">
        <f t="shared" si="26"/>
        <v>68544</v>
      </c>
      <c r="F93" s="31">
        <v>19602.439999999999</v>
      </c>
      <c r="G93" s="31">
        <v>19602.439999999999</v>
      </c>
      <c r="H93" s="31">
        <f t="shared" si="24"/>
        <v>48941.56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>
        <v>76000</v>
      </c>
      <c r="D95" s="31">
        <v>3777.36</v>
      </c>
      <c r="E95" s="21">
        <f t="shared" si="26"/>
        <v>79777.36</v>
      </c>
      <c r="F95" s="31">
        <v>35090.17</v>
      </c>
      <c r="G95" s="31">
        <v>5059.8500000000004</v>
      </c>
      <c r="H95" s="31">
        <f t="shared" si="24"/>
        <v>44687.19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124000</v>
      </c>
      <c r="D97" s="31">
        <v>-29393.42</v>
      </c>
      <c r="E97" s="21">
        <f t="shared" si="26"/>
        <v>94606.58</v>
      </c>
      <c r="F97" s="31">
        <v>22901.61</v>
      </c>
      <c r="G97" s="31">
        <v>22901.61</v>
      </c>
      <c r="H97" s="31">
        <f t="shared" si="24"/>
        <v>71704.97</v>
      </c>
    </row>
    <row r="98" spans="1:8">
      <c r="A98" s="28" t="s">
        <v>44</v>
      </c>
      <c r="B98" s="29"/>
      <c r="C98" s="25">
        <f>SUM(C99:C107)</f>
        <v>2210138.9700000002</v>
      </c>
      <c r="D98" s="25">
        <f t="shared" ref="D98:G98" si="27">SUM(D99:D107)</f>
        <v>362335.64</v>
      </c>
      <c r="E98" s="25">
        <f t="shared" si="27"/>
        <v>2572474.61</v>
      </c>
      <c r="F98" s="25">
        <f t="shared" si="27"/>
        <v>1553981.09</v>
      </c>
      <c r="G98" s="25">
        <f t="shared" si="27"/>
        <v>1456639.08</v>
      </c>
      <c r="H98" s="25">
        <f t="shared" si="24"/>
        <v>1018493.5199999998</v>
      </c>
    </row>
    <row r="99" spans="1:8">
      <c r="A99" s="19" t="s">
        <v>161</v>
      </c>
      <c r="B99" s="30" t="s">
        <v>46</v>
      </c>
      <c r="C99" s="31">
        <v>256430</v>
      </c>
      <c r="D99" s="31">
        <v>56254.82</v>
      </c>
      <c r="E99" s="21">
        <f t="shared" ref="E99:E107" si="28">C99+D99</f>
        <v>312684.82</v>
      </c>
      <c r="F99" s="31">
        <v>184691.39</v>
      </c>
      <c r="G99" s="31">
        <v>141322.39000000001</v>
      </c>
      <c r="H99" s="31">
        <f t="shared" si="24"/>
        <v>127993.43</v>
      </c>
    </row>
    <row r="100" spans="1:8">
      <c r="A100" s="19" t="s">
        <v>162</v>
      </c>
      <c r="B100" s="30" t="s">
        <v>48</v>
      </c>
      <c r="C100" s="31">
        <v>111400</v>
      </c>
      <c r="D100" s="31">
        <v>110360</v>
      </c>
      <c r="E100" s="21">
        <f t="shared" si="28"/>
        <v>221760</v>
      </c>
      <c r="F100" s="31">
        <v>188840.54</v>
      </c>
      <c r="G100" s="31">
        <v>188840.54</v>
      </c>
      <c r="H100" s="31">
        <f t="shared" si="24"/>
        <v>32919.459999999992</v>
      </c>
    </row>
    <row r="101" spans="1:8">
      <c r="A101" s="19" t="s">
        <v>163</v>
      </c>
      <c r="B101" s="30" t="s">
        <v>50</v>
      </c>
      <c r="C101" s="31">
        <v>695000</v>
      </c>
      <c r="D101" s="31">
        <v>-18399.36</v>
      </c>
      <c r="E101" s="21">
        <f t="shared" si="28"/>
        <v>676600.64</v>
      </c>
      <c r="F101" s="31">
        <v>268664.55</v>
      </c>
      <c r="G101" s="31">
        <v>268664.55</v>
      </c>
      <c r="H101" s="31">
        <f t="shared" si="24"/>
        <v>407936.09</v>
      </c>
    </row>
    <row r="102" spans="1:8">
      <c r="A102" s="19" t="s">
        <v>164</v>
      </c>
      <c r="B102" s="30" t="s">
        <v>52</v>
      </c>
      <c r="C102" s="31">
        <v>144700</v>
      </c>
      <c r="D102" s="31">
        <v>6625.08</v>
      </c>
      <c r="E102" s="21">
        <f t="shared" si="28"/>
        <v>151325.07999999999</v>
      </c>
      <c r="F102" s="31">
        <v>26280.9</v>
      </c>
      <c r="G102" s="31">
        <v>26280.9</v>
      </c>
      <c r="H102" s="31">
        <f t="shared" si="24"/>
        <v>125044.18</v>
      </c>
    </row>
    <row r="103" spans="1:8">
      <c r="A103" s="19" t="s">
        <v>165</v>
      </c>
      <c r="B103" s="30" t="s">
        <v>54</v>
      </c>
      <c r="C103" s="31">
        <v>364000</v>
      </c>
      <c r="D103" s="31">
        <v>43959.01</v>
      </c>
      <c r="E103" s="21">
        <f t="shared" si="28"/>
        <v>407959.01</v>
      </c>
      <c r="F103" s="31">
        <v>304838.03000000003</v>
      </c>
      <c r="G103" s="31">
        <v>271385.02</v>
      </c>
      <c r="H103" s="31">
        <f t="shared" si="24"/>
        <v>103120.97999999998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229050</v>
      </c>
      <c r="D105" s="31">
        <v>28580.95</v>
      </c>
      <c r="E105" s="21">
        <f t="shared" si="28"/>
        <v>257630.95</v>
      </c>
      <c r="F105" s="31">
        <v>190795.15</v>
      </c>
      <c r="G105" s="31">
        <v>190795.15</v>
      </c>
      <c r="H105" s="31">
        <f t="shared" si="24"/>
        <v>66835.800000000017</v>
      </c>
    </row>
    <row r="106" spans="1:8">
      <c r="A106" s="19" t="s">
        <v>168</v>
      </c>
      <c r="B106" s="30" t="s">
        <v>60</v>
      </c>
      <c r="C106" s="31">
        <v>147821.39000000001</v>
      </c>
      <c r="D106" s="31">
        <v>40174.32</v>
      </c>
      <c r="E106" s="21">
        <f t="shared" si="28"/>
        <v>187995.71000000002</v>
      </c>
      <c r="F106" s="31">
        <v>105074.46</v>
      </c>
      <c r="G106" s="31">
        <v>101014.46</v>
      </c>
      <c r="H106" s="31">
        <f t="shared" si="24"/>
        <v>82921.250000000015</v>
      </c>
    </row>
    <row r="107" spans="1:8">
      <c r="A107" s="19" t="s">
        <v>169</v>
      </c>
      <c r="B107" s="30" t="s">
        <v>62</v>
      </c>
      <c r="C107" s="31">
        <v>261737.58</v>
      </c>
      <c r="D107" s="31">
        <v>94780.82</v>
      </c>
      <c r="E107" s="21">
        <f t="shared" si="28"/>
        <v>356518.40000000002</v>
      </c>
      <c r="F107" s="31">
        <v>284796.07</v>
      </c>
      <c r="G107" s="31">
        <v>268336.07</v>
      </c>
      <c r="H107" s="31">
        <f t="shared" si="24"/>
        <v>71722.330000000016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31245776.280000001</v>
      </c>
      <c r="D154" s="25">
        <f t="shared" ref="D154:H154" si="42">D4+D79</f>
        <v>4482181.66</v>
      </c>
      <c r="E154" s="25">
        <f t="shared" si="42"/>
        <v>35727957.939999998</v>
      </c>
      <c r="F154" s="25">
        <f t="shared" si="42"/>
        <v>23708915.469999999</v>
      </c>
      <c r="G154" s="25">
        <f t="shared" si="42"/>
        <v>23425328.109999999</v>
      </c>
      <c r="H154" s="25">
        <f t="shared" si="42"/>
        <v>12019042.469999999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49" t="s">
        <v>207</v>
      </c>
      <c r="B156" s="49"/>
      <c r="C156" s="49"/>
      <c r="D156" s="49"/>
      <c r="E156" s="49"/>
      <c r="F156" s="49"/>
      <c r="G156" s="49"/>
    </row>
    <row r="157" spans="1:8">
      <c r="A157" s="39"/>
      <c r="B157" s="40"/>
      <c r="C157" s="41"/>
      <c r="D157" s="41"/>
      <c r="E157" s="38"/>
      <c r="F157" s="42"/>
      <c r="G157" s="40"/>
    </row>
    <row r="158" spans="1:8">
      <c r="A158" s="50"/>
      <c r="B158" s="50"/>
      <c r="C158" s="41"/>
      <c r="D158" s="43"/>
      <c r="E158" s="43"/>
      <c r="F158" s="44"/>
      <c r="G158" s="44"/>
    </row>
    <row r="159" spans="1:8">
      <c r="A159" s="51" t="s">
        <v>208</v>
      </c>
      <c r="B159" s="51"/>
      <c r="C159" s="45"/>
      <c r="D159" s="52" t="s">
        <v>209</v>
      </c>
      <c r="E159" s="52"/>
      <c r="F159" s="53"/>
      <c r="G159" s="53"/>
    </row>
    <row r="160" spans="1:8">
      <c r="A160" s="47" t="s">
        <v>210</v>
      </c>
      <c r="B160" s="47"/>
      <c r="C160" s="46"/>
      <c r="D160" s="48" t="s">
        <v>211</v>
      </c>
      <c r="E160" s="48"/>
      <c r="F160" s="48"/>
      <c r="G160" s="48"/>
    </row>
  </sheetData>
  <mergeCells count="33">
    <mergeCell ref="A154:B154"/>
    <mergeCell ref="A160:B160"/>
    <mergeCell ref="D160:E160"/>
    <mergeCell ref="F160:G160"/>
    <mergeCell ref="A156:G156"/>
    <mergeCell ref="A158:B158"/>
    <mergeCell ref="A159:B159"/>
    <mergeCell ref="D159:E159"/>
    <mergeCell ref="F159:G159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2018-05-22T17:33:17Z</dcterms:created>
  <dcterms:modified xsi:type="dcterms:W3CDTF">2018-05-22T17:36:13Z</dcterms:modified>
</cp:coreProperties>
</file>